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T:\Everton\PAVIMENTAÇÃO E DRENAGEM\CICLOVIA - SINALIZAÇÃO 07 DE SETEMBRO\"/>
    </mc:Choice>
  </mc:AlternateContent>
  <xr:revisionPtr revIDLastSave="0" documentId="8_{5CD8D149-1A84-4DDE-B322-ECEF3CAADD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2" sheetId="2" r:id="rId1"/>
  </sheets>
  <definedNames>
    <definedName name="_Fill">#REF!</definedName>
    <definedName name="_Key1">#REF!</definedName>
    <definedName name="_Key2">#REF!</definedName>
    <definedName name="_Order1">255</definedName>
    <definedName name="_Order2">255</definedName>
    <definedName name="_Sort">#REF!</definedName>
    <definedName name="ACRE">#REF!</definedName>
    <definedName name="ademir">{#N/A,#N/A,FALSE,"Cronograma";#N/A,#N/A,FALSE,"Cronogr. 2"}</definedName>
    <definedName name="_xlnm.Print_Area" localSheetId="0">'A2'!$A$1:$R$26</definedName>
    <definedName name="bosta">{#N/A,#N/A,FALSE,"Cronograma";#N/A,#N/A,FALSE,"Cronogr. 2"}</definedName>
    <definedName name="CA´L">{#N/A,#N/A,FALSE,"Cronograma";#N/A,#N/A,FALSE,"Cronogr. 2"}</definedName>
    <definedName name="concorrentes">{#N/A,#N/A,FALSE,"Cronograma";#N/A,#N/A,FALSE,"Cronogr. 2"}</definedName>
    <definedName name="Popular">{#N/A,#N/A,FALSE,"Cronograma";#N/A,#N/A,FALSE,"Cronogr. 2"}</definedName>
    <definedName name="rio">{#N/A,#N/A,FALSE,"Cronograma";#N/A,#N/A,FALSE,"Cronogr. 2"}</definedName>
    <definedName name="SINAPI_AC">#REF!</definedName>
    <definedName name="ss">{#N/A,#N/A,FALSE,"Cronograma";#N/A,#N/A,FALSE,"Cronogr. 2"}</definedName>
    <definedName name="wrn.Cronograma.">{#N/A,#N/A,FALSE,"Cronograma";#N/A,#N/A,FALSE,"Cronogr. 2"}</definedName>
    <definedName name="wrn.GERAL.">{#N/A,#N/A,FALSE,"ET-CAPA";#N/A,#N/A,FALSE,"ET-PAG1";#N/A,#N/A,FALSE,"ET-PAG2";#N/A,#N/A,FALSE,"ET-PAG3";#N/A,#N/A,FALSE,"ET-PAG4";#N/A,#N/A,FALSE,"ET-PAG5"}</definedName>
    <definedName name="wrn.PENDENCIAS.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91029"/>
</workbook>
</file>

<file path=xl/calcChain.xml><?xml version="1.0" encoding="utf-8"?>
<calcChain xmlns="http://schemas.openxmlformats.org/spreadsheetml/2006/main">
  <c r="Q13" i="2" l="1"/>
  <c r="Q12" i="2"/>
  <c r="P12" i="2"/>
  <c r="N12" i="2"/>
  <c r="I12" i="2"/>
  <c r="G12" i="2"/>
  <c r="G11" i="2"/>
  <c r="E11" i="2"/>
  <c r="L11" i="2"/>
  <c r="J11" i="2"/>
  <c r="Q11" i="2"/>
  <c r="O11" i="2" s="1"/>
  <c r="O10" i="2"/>
  <c r="I10" i="2" s="1"/>
  <c r="M10" i="2"/>
  <c r="K10" i="2"/>
  <c r="Q10" i="2"/>
  <c r="H10" i="2" s="1"/>
  <c r="R12" i="2" l="1"/>
  <c r="F10" i="2"/>
  <c r="R11" i="2"/>
  <c r="R10" i="2"/>
  <c r="O13" i="2"/>
  <c r="P13" i="2" s="1"/>
  <c r="M11" i="2" l="1"/>
  <c r="K12" i="2"/>
  <c r="E12" i="2" s="1"/>
  <c r="G13" i="2" l="1"/>
  <c r="I13" i="2"/>
  <c r="M13" i="2"/>
  <c r="K13" i="2"/>
  <c r="E13" i="2" l="1"/>
  <c r="E14" i="2" s="1"/>
  <c r="G14" i="2" s="1"/>
  <c r="I14" i="2" s="1"/>
  <c r="K14" i="2" s="1"/>
  <c r="M14" i="2" s="1"/>
  <c r="O14" i="2" s="1"/>
  <c r="H13" i="2"/>
  <c r="J13" i="2"/>
  <c r="L13" i="2"/>
  <c r="N13" i="2"/>
  <c r="F13" i="2" l="1"/>
  <c r="F14" i="2" l="1"/>
  <c r="H14" i="2" s="1"/>
  <c r="J14" i="2" s="1"/>
  <c r="L14" i="2" s="1"/>
  <c r="N14" i="2" s="1"/>
  <c r="P14" i="2" s="1"/>
  <c r="R13" i="2"/>
</calcChain>
</file>

<file path=xl/sharedStrings.xml><?xml version="1.0" encoding="utf-8"?>
<sst xmlns="http://schemas.openxmlformats.org/spreadsheetml/2006/main" count="42" uniqueCount="30">
  <si>
    <t>ITEM</t>
  </si>
  <si>
    <t>DISCRIMINAÇÃO</t>
  </si>
  <si>
    <t>TOTAL</t>
  </si>
  <si>
    <t>R$</t>
  </si>
  <si>
    <t>%</t>
  </si>
  <si>
    <t>TOTAL NO MÊS (SIMPLES)</t>
  </si>
  <si>
    <t>TOTAL NO MÊS (ACUMULADO)</t>
  </si>
  <si>
    <t>PERÍODO</t>
  </si>
  <si>
    <t>Etapa 01</t>
  </si>
  <si>
    <t>Etapa 02</t>
  </si>
  <si>
    <t>Etapa 03</t>
  </si>
  <si>
    <t>Etapa 04</t>
  </si>
  <si>
    <t>Etapa 05</t>
  </si>
  <si>
    <t>MUNICÍPIO: MAFRA</t>
  </si>
  <si>
    <t xml:space="preserve">PLANILHA DE CRONOGRAMA FÍSICO-FINANCEIRO </t>
  </si>
  <si>
    <t>Periodicidade das Etapas: mensal</t>
  </si>
  <si>
    <t>Etapa 06</t>
  </si>
  <si>
    <t>_____________________________________________________________</t>
  </si>
  <si>
    <t xml:space="preserve">NOME E Nº CREA DO RESPONSÁVEL TÉCNICO:           </t>
  </si>
  <si>
    <t>PLANILHA   A2</t>
  </si>
  <si>
    <t xml:space="preserve">TRECHO 1 </t>
  </si>
  <si>
    <t>TRECHO 2</t>
  </si>
  <si>
    <t>TRECHO 3</t>
  </si>
  <si>
    <t>DATA DO ORÇAMENTO: 27/11/2024</t>
  </si>
  <si>
    <t xml:space="preserve">PROJETO: SINALIZAÇÃO PARA PEDESTRES E CICLISTAS </t>
  </si>
  <si>
    <t>LOCALIZAÇÃO:  Rua 07 de Setembro, Vila Buenos Aires, Mafra/SC</t>
  </si>
  <si>
    <t>Data de referência dos custos:  SINAPI  08/2024; SICRO 07/2024</t>
  </si>
  <si>
    <t>DATA 11/2024</t>
  </si>
  <si>
    <t>FOLHA No 1</t>
  </si>
  <si>
    <t>Arq. Cassiano José Corrêa - CREA/SC 48526-8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</si>
</sst>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R$&quot;* #,##0.00_-;\-&quot;R$&quot;* #,##0.00_-;_-&quot;R$&quot;* &quot;-&quot;??_-;_-@_-"/>
    <numFmt numFmtId="165" formatCode="_(* #,##0.00_);_(* \(#,##0.00\);_(* &quot;-&quot;??_);_(@_)"/>
    <numFmt numFmtId="167" formatCode="_(* #,##0.00_);_(* \(#,##0.00\);_(* \-??_);_(@_)"/>
    <numFmt numFmtId="168" formatCode="&quot;R$&quot;#,##0.00"/>
    <numFmt numFmtId="169" formatCode="&quot;R$&quot;\ #,##0.00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8"/>
      <name val="Arial"/>
      <family val="2"/>
    </font>
    <font>
      <b/>
      <sz val="8"/>
      <color indexed="8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sz val="7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color indexed="8"/>
      <name val="Arial"/>
      <family val="2"/>
    </font>
    <font>
      <sz val="14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165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167" fontId="14" fillId="0" borderId="0"/>
    <xf numFmtId="164" fontId="14" fillId="0" borderId="0" applyFont="0" applyFill="0" applyBorder="0" applyAlignment="0" applyProtection="0"/>
    <xf numFmtId="0" fontId="1" fillId="0" borderId="0"/>
    <xf numFmtId="0" fontId="15" fillId="0" borderId="0"/>
  </cellStyleXfs>
  <cellXfs count="71">
    <xf numFmtId="0" fontId="0" fillId="0" borderId="0" xfId="0"/>
    <xf numFmtId="49" fontId="11" fillId="0" borderId="0" xfId="0" applyNumberFormat="1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8" fillId="3" borderId="5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39" fontId="7" fillId="2" borderId="2" xfId="1" applyNumberFormat="1" applyFont="1" applyFill="1" applyBorder="1" applyAlignment="1">
      <alignment horizontal="center" vertical="center"/>
    </xf>
    <xf numFmtId="39" fontId="7" fillId="2" borderId="1" xfId="0" applyNumberFormat="1" applyFont="1" applyFill="1" applyBorder="1" applyAlignment="1">
      <alignment horizontal="right" vertical="center"/>
    </xf>
    <xf numFmtId="39" fontId="7" fillId="2" borderId="3" xfId="0" applyNumberFormat="1" applyFont="1" applyFill="1" applyBorder="1" applyAlignment="1">
      <alignment horizontal="right" vertical="center"/>
    </xf>
    <xf numFmtId="39" fontId="7" fillId="2" borderId="3" xfId="1" applyNumberFormat="1" applyFont="1" applyFill="1" applyBorder="1" applyAlignment="1">
      <alignment horizontal="right"/>
    </xf>
    <xf numFmtId="39" fontId="7" fillId="2" borderId="4" xfId="1" applyNumberFormat="1" applyFont="1" applyFill="1" applyBorder="1" applyAlignment="1">
      <alignment horizontal="right"/>
    </xf>
    <xf numFmtId="9" fontId="7" fillId="0" borderId="1" xfId="3" applyFont="1" applyFill="1" applyBorder="1" applyAlignment="1">
      <alignment horizontal="center" vertical="center" wrapText="1"/>
    </xf>
    <xf numFmtId="2" fontId="7" fillId="0" borderId="1" xfId="2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vertical="top"/>
    </xf>
    <xf numFmtId="0" fontId="12" fillId="0" borderId="10" xfId="0" applyFont="1" applyBorder="1" applyAlignment="1">
      <alignment vertical="top"/>
    </xf>
    <xf numFmtId="0" fontId="12" fillId="0" borderId="11" xfId="0" applyFont="1" applyBorder="1" applyAlignment="1">
      <alignment vertical="top"/>
    </xf>
    <xf numFmtId="0" fontId="12" fillId="0" borderId="0" xfId="0" applyFont="1" applyAlignment="1">
      <alignment vertical="top"/>
    </xf>
    <xf numFmtId="10" fontId="7" fillId="2" borderId="2" xfId="1" applyNumberFormat="1" applyFont="1" applyFill="1" applyBorder="1" applyAlignment="1">
      <alignment horizontal="center" vertical="center" wrapText="1"/>
    </xf>
    <xf numFmtId="168" fontId="7" fillId="2" borderId="1" xfId="1" applyNumberFormat="1" applyFont="1" applyFill="1" applyBorder="1" applyAlignment="1">
      <alignment horizontal="center" vertical="center" wrapText="1"/>
    </xf>
    <xf numFmtId="168" fontId="7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4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12" fillId="0" borderId="9" xfId="0" applyFont="1" applyBorder="1" applyAlignment="1">
      <alignment horizontal="left" vertical="top"/>
    </xf>
    <xf numFmtId="0" fontId="12" fillId="0" borderId="10" xfId="0" applyFont="1" applyBorder="1" applyAlignment="1">
      <alignment horizontal="left" vertical="top"/>
    </xf>
    <xf numFmtId="0" fontId="12" fillId="0" borderId="11" xfId="0" applyFont="1" applyBorder="1" applyAlignment="1">
      <alignment horizontal="left" vertical="top"/>
    </xf>
    <xf numFmtId="0" fontId="2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top"/>
    </xf>
    <xf numFmtId="0" fontId="4" fillId="2" borderId="12" xfId="0" applyFont="1" applyFill="1" applyBorder="1" applyAlignment="1">
      <alignment horizontal="center" vertical="top"/>
    </xf>
    <xf numFmtId="0" fontId="8" fillId="0" borderId="13" xfId="0" applyFont="1" applyBorder="1" applyAlignment="1">
      <alignment horizontal="center" wrapText="1"/>
    </xf>
    <xf numFmtId="0" fontId="4" fillId="2" borderId="14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2" borderId="7" xfId="0" applyFont="1" applyFill="1" applyBorder="1" applyAlignment="1">
      <alignment horizontal="center" wrapText="1"/>
    </xf>
    <xf numFmtId="0" fontId="9" fillId="2" borderId="8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10" fillId="0" borderId="15" xfId="0" applyFont="1" applyBorder="1" applyAlignment="1">
      <alignment horizontal="left" vertical="top" wrapText="1"/>
    </xf>
    <xf numFmtId="0" fontId="10" fillId="0" borderId="16" xfId="0" applyFont="1" applyBorder="1" applyAlignment="1">
      <alignment horizontal="left" vertical="top" wrapText="1"/>
    </xf>
    <xf numFmtId="0" fontId="10" fillId="0" borderId="17" xfId="0" applyFont="1" applyBorder="1" applyAlignment="1">
      <alignment horizontal="left" vertical="top" wrapText="1"/>
    </xf>
    <xf numFmtId="0" fontId="10" fillId="0" borderId="18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</cellXfs>
  <cellStyles count="9">
    <cellStyle name="Moeda" xfId="2" builtinId="4"/>
    <cellStyle name="Moeda 2" xfId="6" xr:uid="{00000000-0005-0000-0000-000001000000}"/>
    <cellStyle name="Normal" xfId="0" builtinId="0"/>
    <cellStyle name="Normal 13 2 7 6 2" xfId="4" xr:uid="{00000000-0005-0000-0000-000003000000}"/>
    <cellStyle name="Normal 182" xfId="7" xr:uid="{00000000-0005-0000-0000-000004000000}"/>
    <cellStyle name="Normal 2" xfId="8" xr:uid="{AC3669AE-E777-4869-BAD4-7248B6C28884}"/>
    <cellStyle name="Porcentagem" xfId="3" builtinId="5"/>
    <cellStyle name="Vírgula" xfId="1" builtinId="3"/>
    <cellStyle name="Vírgula 2" xfId="5" xr:uid="{00000000-0005-0000-0000-000007000000}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295277</xdr:colOff>
      <xdr:row>0</xdr:row>
      <xdr:rowOff>57150</xdr:rowOff>
    </xdr:from>
    <xdr:to>
      <xdr:col>3</xdr:col>
      <xdr:colOff>866656</xdr:colOff>
      <xdr:row>2</xdr:row>
      <xdr:rowOff>95250</xdr:rowOff>
    </xdr:to>
    <xdr:pic>
      <xdr:nvPicPr>
        <xdr:cNvPr id="1215" name="Imagem 2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7" y="57150"/>
          <a:ext cx="1161929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23"/>
  <sheetViews>
    <sheetView showGridLines="0" tabSelected="1" view="pageBreakPreview" zoomScale="130" zoomScaleNormal="85" zoomScaleSheetLayoutView="130" workbookViewId="0">
      <selection activeCell="D23" sqref="D23:N23"/>
    </sheetView>
  </sheetViews>
  <sheetFormatPr defaultRowHeight="12.75" x14ac:dyDescent="0.2"/>
  <cols>
    <col min="1" max="1" width="5.28515625" style="6" customWidth="1"/>
    <col min="2" max="2" width="7" style="6" customWidth="1"/>
    <col min="3" max="3" width="8.85546875" style="6" customWidth="1"/>
    <col min="4" max="4" width="17.7109375" style="6" customWidth="1"/>
    <col min="5" max="5" width="9.7109375" style="6" customWidth="1"/>
    <col min="6" max="6" width="5.140625" style="6" customWidth="1"/>
    <col min="7" max="7" width="8.7109375" style="6" customWidth="1"/>
    <col min="8" max="8" width="5" style="6" customWidth="1"/>
    <col min="9" max="9" width="8.85546875" style="6" customWidth="1"/>
    <col min="10" max="10" width="5.5703125" style="6" customWidth="1"/>
    <col min="11" max="11" width="9.28515625" style="6" customWidth="1"/>
    <col min="12" max="12" width="5" style="6" customWidth="1"/>
    <col min="13" max="13" width="9.85546875" style="6" customWidth="1"/>
    <col min="14" max="14" width="5.28515625" style="6" customWidth="1"/>
    <col min="15" max="15" width="9" style="6" customWidth="1"/>
    <col min="16" max="16" width="5.5703125" style="6" customWidth="1"/>
    <col min="17" max="17" width="12.42578125" style="6" bestFit="1" customWidth="1"/>
    <col min="18" max="18" width="10.28515625" style="6" customWidth="1"/>
    <col min="19" max="19" width="9.140625" style="6"/>
    <col min="20" max="20" width="9.7109375" style="6" bestFit="1" customWidth="1"/>
    <col min="21" max="16384" width="9.140625" style="6"/>
  </cols>
  <sheetData>
    <row r="1" spans="1:27" ht="36" customHeight="1" x14ac:dyDescent="0.2">
      <c r="A1" s="23" t="s">
        <v>14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55" t="s">
        <v>19</v>
      </c>
      <c r="R1" s="56"/>
      <c r="U1" s="26"/>
      <c r="V1" s="26"/>
      <c r="W1" s="26"/>
      <c r="X1" s="26"/>
      <c r="Y1" s="26"/>
      <c r="Z1" s="26"/>
      <c r="AA1" s="53"/>
    </row>
    <row r="2" spans="1:27" ht="24" customHeight="1" x14ac:dyDescent="0.2">
      <c r="A2" s="25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57"/>
      <c r="R2" s="58"/>
      <c r="U2" s="26"/>
      <c r="V2" s="26"/>
      <c r="W2" s="26"/>
      <c r="X2" s="26"/>
      <c r="Y2" s="26"/>
      <c r="Z2" s="26"/>
      <c r="AA2" s="53"/>
    </row>
    <row r="3" spans="1:27" ht="13.5" customHeight="1" x14ac:dyDescent="0.2">
      <c r="A3" s="27" t="s">
        <v>13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67" t="s">
        <v>28</v>
      </c>
      <c r="R3" s="68"/>
      <c r="U3" s="54"/>
      <c r="V3" s="54"/>
      <c r="W3" s="54"/>
      <c r="X3" s="54"/>
      <c r="Y3" s="54"/>
      <c r="Z3" s="54"/>
      <c r="AA3" s="1"/>
    </row>
    <row r="4" spans="1:27" ht="13.5" customHeight="1" x14ac:dyDescent="0.2">
      <c r="A4" s="29" t="s">
        <v>24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61" t="s">
        <v>15</v>
      </c>
      <c r="P4" s="62"/>
      <c r="Q4" s="69"/>
      <c r="R4" s="70"/>
      <c r="U4" s="4"/>
      <c r="V4" s="4"/>
      <c r="W4" s="4"/>
      <c r="X4" s="4"/>
      <c r="Y4" s="4"/>
      <c r="Z4" s="4"/>
      <c r="AA4" s="1"/>
    </row>
    <row r="5" spans="1:27" ht="13.5" customHeight="1" x14ac:dyDescent="0.2">
      <c r="A5" s="30" t="s">
        <v>25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63"/>
      <c r="P5" s="64"/>
      <c r="Q5" s="46" t="s">
        <v>27</v>
      </c>
      <c r="R5" s="47"/>
      <c r="U5" s="4"/>
      <c r="V5" s="4"/>
      <c r="W5" s="4"/>
      <c r="X5" s="4"/>
      <c r="Y5" s="4"/>
      <c r="Z5" s="4"/>
      <c r="AA5" s="1"/>
    </row>
    <row r="6" spans="1:27" ht="34.5" customHeight="1" x14ac:dyDescent="0.2">
      <c r="A6" s="30" t="s">
        <v>26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65"/>
      <c r="P6" s="66"/>
      <c r="Q6" s="48"/>
      <c r="R6" s="49"/>
    </row>
    <row r="7" spans="1:27" ht="14.25" customHeight="1" x14ac:dyDescent="0.2">
      <c r="A7" s="52" t="s">
        <v>0</v>
      </c>
      <c r="B7" s="50" t="s">
        <v>1</v>
      </c>
      <c r="C7" s="50"/>
      <c r="D7" s="50"/>
      <c r="E7" s="44" t="s">
        <v>7</v>
      </c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50" t="s">
        <v>2</v>
      </c>
      <c r="R7" s="51"/>
    </row>
    <row r="8" spans="1:27" ht="14.25" customHeight="1" x14ac:dyDescent="0.2">
      <c r="A8" s="52"/>
      <c r="B8" s="50"/>
      <c r="C8" s="50"/>
      <c r="D8" s="50"/>
      <c r="E8" s="42" t="s">
        <v>8</v>
      </c>
      <c r="F8" s="43"/>
      <c r="G8" s="42" t="s">
        <v>9</v>
      </c>
      <c r="H8" s="43"/>
      <c r="I8" s="42" t="s">
        <v>10</v>
      </c>
      <c r="J8" s="43"/>
      <c r="K8" s="42" t="s">
        <v>11</v>
      </c>
      <c r="L8" s="43"/>
      <c r="M8" s="42" t="s">
        <v>12</v>
      </c>
      <c r="N8" s="43"/>
      <c r="O8" s="42" t="s">
        <v>16</v>
      </c>
      <c r="P8" s="59"/>
      <c r="Q8" s="50"/>
      <c r="R8" s="51"/>
    </row>
    <row r="9" spans="1:27" x14ac:dyDescent="0.2">
      <c r="A9" s="52"/>
      <c r="B9" s="50"/>
      <c r="C9" s="50"/>
      <c r="D9" s="50"/>
      <c r="E9" s="3" t="s">
        <v>3</v>
      </c>
      <c r="F9" s="3" t="s">
        <v>4</v>
      </c>
      <c r="G9" s="3" t="s">
        <v>3</v>
      </c>
      <c r="H9" s="3" t="s">
        <v>4</v>
      </c>
      <c r="I9" s="3" t="s">
        <v>3</v>
      </c>
      <c r="J9" s="3" t="s">
        <v>4</v>
      </c>
      <c r="K9" s="3" t="s">
        <v>3</v>
      </c>
      <c r="L9" s="3" t="s">
        <v>4</v>
      </c>
      <c r="M9" s="3" t="s">
        <v>3</v>
      </c>
      <c r="N9" s="3" t="s">
        <v>4</v>
      </c>
      <c r="O9" s="3" t="s">
        <v>3</v>
      </c>
      <c r="P9" s="3" t="s">
        <v>4</v>
      </c>
      <c r="Q9" s="3" t="s">
        <v>3</v>
      </c>
      <c r="R9" s="2" t="s">
        <v>4</v>
      </c>
    </row>
    <row r="10" spans="1:27" ht="27.75" customHeight="1" x14ac:dyDescent="0.2">
      <c r="A10" s="5">
        <v>1</v>
      </c>
      <c r="B10" s="35" t="s">
        <v>20</v>
      </c>
      <c r="C10" s="36"/>
      <c r="D10" s="36"/>
      <c r="E10" s="60">
        <v>33829.03</v>
      </c>
      <c r="F10" s="12">
        <f>E10/Q10</f>
        <v>0.32396430678604499</v>
      </c>
      <c r="G10" s="60">
        <v>70593.06</v>
      </c>
      <c r="H10" s="12">
        <f>G10/Q10</f>
        <v>0.67603569321395507</v>
      </c>
      <c r="I10" s="13">
        <f>J10*O10</f>
        <v>0</v>
      </c>
      <c r="J10" s="12">
        <v>0</v>
      </c>
      <c r="K10" s="13">
        <f>L10*S10</f>
        <v>0</v>
      </c>
      <c r="L10" s="12">
        <v>0</v>
      </c>
      <c r="M10" s="13">
        <f>N10*U10</f>
        <v>0</v>
      </c>
      <c r="N10" s="12">
        <v>0</v>
      </c>
      <c r="O10" s="13">
        <f>P10*W10</f>
        <v>0</v>
      </c>
      <c r="P10" s="12">
        <v>0</v>
      </c>
      <c r="Q10" s="19">
        <f>G10+E10</f>
        <v>104422.09</v>
      </c>
      <c r="R10" s="18">
        <f>F10+H10+J10+L10+N10+P10</f>
        <v>1</v>
      </c>
    </row>
    <row r="11" spans="1:27" ht="27.75" customHeight="1" x14ac:dyDescent="0.2">
      <c r="A11" s="5">
        <v>2</v>
      </c>
      <c r="B11" s="35" t="s">
        <v>21</v>
      </c>
      <c r="C11" s="36"/>
      <c r="D11" s="36"/>
      <c r="E11" s="13">
        <f>F11*K11</f>
        <v>0</v>
      </c>
      <c r="F11" s="12">
        <v>0</v>
      </c>
      <c r="G11" s="13">
        <f>H11*M11</f>
        <v>0</v>
      </c>
      <c r="H11" s="12">
        <v>0</v>
      </c>
      <c r="I11" s="60">
        <v>34776.39</v>
      </c>
      <c r="J11" s="12">
        <f>I11/Q11</f>
        <v>0.51787232154185314</v>
      </c>
      <c r="K11" s="60">
        <v>32376.05</v>
      </c>
      <c r="L11" s="12">
        <f>K11/Q11</f>
        <v>0.48212767845814686</v>
      </c>
      <c r="M11" s="13">
        <f>N11*Q11</f>
        <v>0</v>
      </c>
      <c r="N11" s="12"/>
      <c r="O11" s="13">
        <f>P11*Q11</f>
        <v>0</v>
      </c>
      <c r="P11" s="12"/>
      <c r="Q11" s="19">
        <f>K11+I11</f>
        <v>67152.44</v>
      </c>
      <c r="R11" s="18">
        <f>F11+H11+J11+L11+N11+P11</f>
        <v>1</v>
      </c>
    </row>
    <row r="12" spans="1:27" ht="27.75" customHeight="1" x14ac:dyDescent="0.2">
      <c r="A12" s="5">
        <v>3</v>
      </c>
      <c r="B12" s="35" t="s">
        <v>22</v>
      </c>
      <c r="C12" s="36"/>
      <c r="D12" s="36"/>
      <c r="E12" s="13">
        <f>F12*K12</f>
        <v>0</v>
      </c>
      <c r="F12" s="12">
        <v>0</v>
      </c>
      <c r="G12" s="13">
        <f>H12*M12</f>
        <v>0</v>
      </c>
      <c r="H12" s="12">
        <v>0</v>
      </c>
      <c r="I12" s="13">
        <f>J12*O12</f>
        <v>0</v>
      </c>
      <c r="J12" s="12">
        <v>0</v>
      </c>
      <c r="K12" s="13">
        <f>L12*Q12</f>
        <v>0</v>
      </c>
      <c r="L12" s="12"/>
      <c r="M12" s="60">
        <v>37850.99</v>
      </c>
      <c r="N12" s="12">
        <f>M12/Q12</f>
        <v>0.51476192509668706</v>
      </c>
      <c r="O12" s="60">
        <v>35680.07</v>
      </c>
      <c r="P12" s="12">
        <f>O12/Q12</f>
        <v>0.485238074903313</v>
      </c>
      <c r="Q12" s="19">
        <f>O12+M12</f>
        <v>73531.06</v>
      </c>
      <c r="R12" s="18">
        <f>F12+H12+J12+L12+N12+P12</f>
        <v>1</v>
      </c>
    </row>
    <row r="13" spans="1:27" customFormat="1" x14ac:dyDescent="0.2">
      <c r="A13" s="37" t="s">
        <v>5</v>
      </c>
      <c r="B13" s="38"/>
      <c r="C13" s="38"/>
      <c r="D13" s="38"/>
      <c r="E13" s="8">
        <f>SUM(E10:E12)</f>
        <v>33829.03</v>
      </c>
      <c r="F13" s="8">
        <f>IF($Q$13&lt;&gt;0,E13*100/$Q$13,0)</f>
        <v>13.801819044600329</v>
      </c>
      <c r="G13" s="8">
        <f>SUM(G10:G12)</f>
        <v>70593.06</v>
      </c>
      <c r="H13" s="8">
        <f>IF($Q$13&lt;&gt;0,G13*100/$Q$13,0)</f>
        <v>28.801081199331275</v>
      </c>
      <c r="I13" s="8">
        <f>SUM(I10:I12)</f>
        <v>34776.39</v>
      </c>
      <c r="J13" s="8">
        <f>IF($Q$13&lt;&gt;0,I13*100/$Q$13,0)</f>
        <v>14.188330017279492</v>
      </c>
      <c r="K13" s="8">
        <f>SUM(K10:K12)</f>
        <v>32376.05</v>
      </c>
      <c r="L13" s="8">
        <f>IF($Q$13&lt;&gt;0,K13*100/$Q$13,0)</f>
        <v>13.20902146703386</v>
      </c>
      <c r="M13" s="8">
        <f>SUM(M10:M12)</f>
        <v>37850.99</v>
      </c>
      <c r="N13" s="8">
        <f>IF($Q$13&lt;&gt;0,M13*100/$Q$13,0)</f>
        <v>15.442728172784635</v>
      </c>
      <c r="O13" s="8">
        <f>SUM(O10:O12)</f>
        <v>35680.07</v>
      </c>
      <c r="P13" s="8">
        <f>IF($Q$13&lt;&gt;0,O13*100/$Q$13,0)</f>
        <v>14.557020098970407</v>
      </c>
      <c r="Q13" s="20">
        <f>SUM(Q10:Q12)</f>
        <v>245105.59</v>
      </c>
      <c r="R13" s="7">
        <f>SUM(N13,L13,J13,H13,F13,P13)</f>
        <v>100</v>
      </c>
    </row>
    <row r="14" spans="1:27" customFormat="1" ht="13.5" thickBot="1" x14ac:dyDescent="0.25">
      <c r="A14" s="40" t="s">
        <v>6</v>
      </c>
      <c r="B14" s="41"/>
      <c r="C14" s="41"/>
      <c r="D14" s="41"/>
      <c r="E14" s="9">
        <f>E13</f>
        <v>33829.03</v>
      </c>
      <c r="F14" s="9">
        <f>F13</f>
        <v>13.801819044600329</v>
      </c>
      <c r="G14" s="9">
        <f>E14+G13</f>
        <v>104422.09</v>
      </c>
      <c r="H14" s="9">
        <f t="shared" ref="H14:O14" si="0">F14+H13</f>
        <v>42.6029002439316</v>
      </c>
      <c r="I14" s="9">
        <f t="shared" si="0"/>
        <v>139198.47999999998</v>
      </c>
      <c r="J14" s="9">
        <f t="shared" si="0"/>
        <v>56.791230261211091</v>
      </c>
      <c r="K14" s="9">
        <f t="shared" si="0"/>
        <v>171574.52999999997</v>
      </c>
      <c r="L14" s="9">
        <f t="shared" si="0"/>
        <v>70.000251728244947</v>
      </c>
      <c r="M14" s="9">
        <f t="shared" si="0"/>
        <v>209425.51999999996</v>
      </c>
      <c r="N14" s="9">
        <f t="shared" si="0"/>
        <v>85.442979901029588</v>
      </c>
      <c r="O14" s="9">
        <f t="shared" si="0"/>
        <v>245105.58999999997</v>
      </c>
      <c r="P14" s="9">
        <f>N14+P13</f>
        <v>100</v>
      </c>
      <c r="Q14" s="10"/>
      <c r="R14" s="11"/>
    </row>
    <row r="15" spans="1:27" customFormat="1" ht="14.25" x14ac:dyDescent="0.2">
      <c r="A15" s="32" t="s">
        <v>23</v>
      </c>
      <c r="B15" s="33"/>
      <c r="C15" s="33"/>
      <c r="D15" s="34"/>
      <c r="E15" s="32"/>
      <c r="F15" s="33"/>
      <c r="G15" s="33"/>
      <c r="H15" s="33"/>
      <c r="I15" s="33"/>
      <c r="J15" s="33"/>
      <c r="K15" s="33"/>
      <c r="L15" s="33"/>
      <c r="M15" s="34"/>
      <c r="N15" s="14"/>
      <c r="O15" s="15"/>
      <c r="P15" s="15"/>
      <c r="Q15" s="15"/>
      <c r="R15" s="16"/>
    </row>
    <row r="16" spans="1:27" ht="8.25" customHeight="1" x14ac:dyDescent="0.2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</row>
    <row r="17" spans="1:18" ht="12.75" customHeight="1" x14ac:dyDescent="0.2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</row>
    <row r="18" spans="1:18" ht="9" customHeight="1" x14ac:dyDescent="0.2"/>
    <row r="19" spans="1:18" ht="16.5" customHeight="1" x14ac:dyDescent="0.2"/>
    <row r="20" spans="1:18" ht="16.5" customHeight="1" x14ac:dyDescent="0.2">
      <c r="D20" s="21" t="s">
        <v>17</v>
      </c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8" ht="6.75" customHeight="1" x14ac:dyDescent="0.2"/>
    <row r="22" spans="1:18" ht="14.25" customHeight="1" x14ac:dyDescent="0.2">
      <c r="E22" s="17" t="s">
        <v>18</v>
      </c>
      <c r="F22" s="17"/>
      <c r="G22" s="17"/>
      <c r="H22" s="17"/>
      <c r="I22" s="17"/>
      <c r="J22" s="17"/>
      <c r="K22" s="17"/>
      <c r="L22" s="17"/>
      <c r="M22" s="17"/>
    </row>
    <row r="23" spans="1:18" x14ac:dyDescent="0.2">
      <c r="D23" s="22" t="s">
        <v>29</v>
      </c>
      <c r="E23" s="21"/>
      <c r="F23" s="21"/>
      <c r="G23" s="21"/>
      <c r="H23" s="21"/>
      <c r="I23" s="21"/>
      <c r="J23" s="21"/>
      <c r="K23" s="21"/>
      <c r="L23" s="21"/>
      <c r="M23" s="21"/>
      <c r="N23" s="21"/>
    </row>
  </sheetData>
  <mergeCells count="34">
    <mergeCell ref="AA1:AA2"/>
    <mergeCell ref="U2:Z2"/>
    <mergeCell ref="U3:Z3"/>
    <mergeCell ref="U1:Z1"/>
    <mergeCell ref="K8:L8"/>
    <mergeCell ref="A4:N4"/>
    <mergeCell ref="A5:N5"/>
    <mergeCell ref="O8:P8"/>
    <mergeCell ref="B7:D9"/>
    <mergeCell ref="M8:N8"/>
    <mergeCell ref="I8:J8"/>
    <mergeCell ref="Q1:R2"/>
    <mergeCell ref="A6:N6"/>
    <mergeCell ref="Q3:R4"/>
    <mergeCell ref="A7:A9"/>
    <mergeCell ref="B10:D10"/>
    <mergeCell ref="B12:D12"/>
    <mergeCell ref="B11:D11"/>
    <mergeCell ref="E7:P7"/>
    <mergeCell ref="Q5:R6"/>
    <mergeCell ref="G8:H8"/>
    <mergeCell ref="E8:F8"/>
    <mergeCell ref="Q7:R8"/>
    <mergeCell ref="O4:P6"/>
    <mergeCell ref="D20:N20"/>
    <mergeCell ref="D23:N23"/>
    <mergeCell ref="A1:P2"/>
    <mergeCell ref="A3:P3"/>
    <mergeCell ref="A17:R17"/>
    <mergeCell ref="A15:D15"/>
    <mergeCell ref="E15:M15"/>
    <mergeCell ref="A13:D13"/>
    <mergeCell ref="A16:R16"/>
    <mergeCell ref="A14:D14"/>
  </mergeCells>
  <phoneticPr fontId="0" type="noConversion"/>
  <conditionalFormatting sqref="E10:P12">
    <cfRule type="cellIs" dxfId="0" priority="3" stopIfTrue="1" operator="greaterThan">
      <formula>0</formula>
    </cfRule>
  </conditionalFormatting>
  <printOptions horizontalCentered="1"/>
  <pageMargins left="0.59055118110236227" right="0.59055118110236227" top="0.59055118110236227" bottom="0.59055118110236227" header="0.51181102362204722" footer="0.51181102362204722"/>
  <pageSetup paperSize="9" scale="9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A2</vt:lpstr>
      <vt:lpstr>'A2'!Area_de_impressao</vt:lpstr>
    </vt:vector>
  </TitlesOfParts>
  <Company>Prefeirura Blumenau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PREFEITURA DE MAFRA</dc:creator>
  <cp:lastModifiedBy>David Bueno Moreira</cp:lastModifiedBy>
  <cp:lastPrinted>2024-11-27T14:08:07Z</cp:lastPrinted>
  <dcterms:created xsi:type="dcterms:W3CDTF">2003-10-24T18:12:58Z</dcterms:created>
  <dcterms:modified xsi:type="dcterms:W3CDTF">2024-11-27T14:11:37Z</dcterms:modified>
</cp:coreProperties>
</file>